
<file path=[Content_Types].xml><?xml version="1.0" encoding="utf-8"?>
<Types xmlns="http://schemas.openxmlformats.org/package/2006/content-types">
  <Default Extension="xml" ContentType="application/xml"/>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6" rupBuild="20225"/>
  <workbookPr autoCompressPictures="0"/>
  <bookViews>
    <workbookView xWindow="2060" yWindow="0" windowWidth="19340" windowHeight="14360" activeTab="1"/>
  </bookViews>
  <sheets>
    <sheet name="Budgeting Assignment #1" sheetId="4" r:id="rId1"/>
    <sheet name="Budgeting Assignment #2" sheetId="5" r:id="rId2"/>
  </sheets>
  <definedNames>
    <definedName name="_xlnm.Print_Area" localSheetId="0">'Budgeting Assignment #1'!$A$1:$F$48</definedName>
    <definedName name="_xlnm.Print_Area" localSheetId="1">'Budgeting Assignment #2'!$A$1:$F$50</definedName>
  </definedNames>
  <calcPr calcId="140001" concurrentCalc="0"/>
  <extLst>
    <ext xmlns:mx="http://schemas.microsoft.com/office/mac/excel/2008/main" uri="{7523E5D3-25F3-A5E0-1632-64F254C22452}">
      <mx:ArchID Flags="2"/>
    </ext>
  </extLst>
</workbook>
</file>

<file path=xl/calcChain.xml><?xml version="1.0" encoding="utf-8"?>
<calcChain xmlns="http://schemas.openxmlformats.org/spreadsheetml/2006/main">
  <c r="B37" i="5" l="1"/>
  <c r="B47" i="5"/>
  <c r="B50" i="5"/>
  <c r="B51" i="5"/>
  <c r="B49" i="5"/>
  <c r="B48" i="5"/>
  <c r="C37" i="5"/>
  <c r="B45" i="5"/>
  <c r="B44" i="5"/>
  <c r="B43" i="5"/>
  <c r="B42" i="5"/>
  <c r="B41" i="5"/>
  <c r="D37" i="5"/>
  <c r="C35" i="4"/>
  <c r="B43" i="4"/>
  <c r="B42" i="4"/>
  <c r="B41" i="4"/>
  <c r="B40" i="4"/>
  <c r="B39" i="4"/>
  <c r="D35" i="4"/>
  <c r="B35" i="4"/>
</calcChain>
</file>

<file path=xl/sharedStrings.xml><?xml version="1.0" encoding="utf-8"?>
<sst xmlns="http://schemas.openxmlformats.org/spreadsheetml/2006/main" count="131" uniqueCount="76">
  <si>
    <t>EXPENSES</t>
  </si>
  <si>
    <t>Materials</t>
  </si>
  <si>
    <t>Personnel</t>
  </si>
  <si>
    <t xml:space="preserve">    Bags</t>
  </si>
  <si>
    <t xml:space="preserve">     Hotel AV rental</t>
  </si>
  <si>
    <t xml:space="preserve">Food/Beverage </t>
  </si>
  <si>
    <t xml:space="preserve">     Meeting Coordinator</t>
  </si>
  <si>
    <t>TOTAL EXPENSES</t>
  </si>
  <si>
    <t xml:space="preserve">    Supplies (paper, ink cartridges, etc)</t>
  </si>
  <si>
    <t xml:space="preserve">     Hotel Patch/Electrical Charges</t>
  </si>
  <si>
    <t>A/V &amp; Technical</t>
  </si>
  <si>
    <t xml:space="preserve">     Private AV Company</t>
  </si>
  <si>
    <t xml:space="preserve">     Reception (# people)</t>
  </si>
  <si>
    <t xml:space="preserve">     Board/AC Meeting</t>
  </si>
  <si>
    <t>Contingency (5%)</t>
  </si>
  <si>
    <t>Leisure Futures, LLC</t>
  </si>
  <si>
    <t>Sample Party Budget</t>
  </si>
  <si>
    <t xml:space="preserve">    Lanyards/Name tags/Bracelets</t>
  </si>
  <si>
    <t xml:space="preserve">    Staff part-time</t>
  </si>
  <si>
    <t xml:space="preserve">    Staff full time</t>
  </si>
  <si>
    <t>Entertainment</t>
  </si>
  <si>
    <t xml:space="preserve">     Day 1 (# people x $person)</t>
  </si>
  <si>
    <t xml:space="preserve">     Day 2  (# people x $person)</t>
  </si>
  <si>
    <t>Amount</t>
  </si>
  <si>
    <t>Fixed</t>
  </si>
  <si>
    <t>Variable</t>
  </si>
  <si>
    <t>Rationale</t>
  </si>
  <si>
    <t>Total Overhead (ABC or Total Fixed Costs)</t>
  </si>
  <si>
    <t>Overhead Per Month</t>
  </si>
  <si>
    <t>Overhead Per Day</t>
  </si>
  <si>
    <t>Overhead Per Hour</t>
  </si>
  <si>
    <t>Overhead Per Working Hour</t>
  </si>
  <si>
    <t>This expense is pertinent to the cost of the supplies. The cost of these supplies vary depending on the number of supplies needed to accommodate the party. The size of the venue, number of guests, and other variables will be taken into account.</t>
  </si>
  <si>
    <t>This expense is pertinent to the cost of the bags. The cost of these bags vary depending on how many are needed to accommodate each individual attending the party. This cost will change depending on the number of people attending the party.</t>
  </si>
  <si>
    <t>This expense is pertinent to the lanyards, name tags and bracelets. The cost of these lanyards, name tags and bracelets vary depending on how many individuals are expected to attend the party. This cost will change depending on the total number of people that end up participating in the party.</t>
  </si>
  <si>
    <t>This expense is pertinent to the salary of the part-time staff for the party. This person will receive this amount independently from the operations/output of our organization.</t>
  </si>
  <si>
    <t>This expense is pertinent to the cost of obtaining a hotel AV rental. This cost is independent from the operations/output of our organization (fixed cost).</t>
  </si>
  <si>
    <t>This expense is pertinent to the cost of contracting a private AV company. This cost is independent from the operations/output of our organization (fixed cost).</t>
  </si>
  <si>
    <t>This expense is pertinent to the cost of employing a private AV company. This cost is independent from the operations/output of our organization (fixed cost).</t>
  </si>
  <si>
    <t>This expense is pertinent to the cost of purchasing, organizing and gathering food for the party. This cost is a combination of fixed and variable costs because the actual amount of people attending may be less than what we expected. For this reason, there will be additional funds placed on the side to purchase more food if need be.</t>
  </si>
  <si>
    <t>This expense is pertinent to an individual's entrance fee to the party. We reached our maximum number of 200 registered attendees for the party. Each have paid his/her $5 entrance fee. This cost is independent from the operations/output of our organization (fixed cost).</t>
  </si>
  <si>
    <t>This expense is pertinent to the organization and planning of the board/AC meeting. This cost is a combination of fixed and variable costs because the number of people actually attending the meeting and the materials needed for the meeting may be less than what we expected; thus, we will be placing additional funds on the side just in case.</t>
  </si>
  <si>
    <t xml:space="preserve">     Day 1 -- DJ </t>
  </si>
  <si>
    <t xml:space="preserve">     Day 2 -- Acapella Group</t>
  </si>
  <si>
    <t>This expense is pertinent to the hiring of a DJ for entertainment purposes. This cost is independent from the operations/output of our organization (fixed cost).</t>
  </si>
  <si>
    <t>This expense is pertinent to the hiring of an acapella group for entertainment purposes. This cost is independent from the operations/output of our organization (fixed cost).</t>
  </si>
  <si>
    <t>This expense is pertinent to the contingent fee. In other words, this cost is for services provided where the fee is payable only if there is a favorable result.</t>
  </si>
  <si>
    <t xml:space="preserve">This expense is pertinent to the salary of the full-time staff for the party. This individual will receive this amount independently from the operations/output of our organization. $1,000 is a </t>
  </si>
  <si>
    <t xml:space="preserve">This expense is pertinent to the salary of the meeting coordinator for the party. This person will receive this amount independently from the operations/output of our organization. </t>
  </si>
  <si>
    <t>Rationale for the Amount</t>
  </si>
  <si>
    <t xml:space="preserve">$1,000 is a reasonable amount, in line with industry standard, for a 2-day full-time staff position. </t>
  </si>
  <si>
    <t xml:space="preserve">$500 is a reasonable amount, in line with industry standard for a 2-day part-time staff position. </t>
  </si>
  <si>
    <t xml:space="preserve">$100 is a reasonable amount </t>
  </si>
  <si>
    <t>$2,000 is a reasonable amount, in line with industry standard, for a 2-day meeting coordinator position.</t>
  </si>
  <si>
    <t>Profit</t>
  </si>
  <si>
    <t>Total Costs</t>
  </si>
  <si>
    <t>Cost</t>
  </si>
  <si>
    <t>PAX</t>
  </si>
  <si>
    <t>Total Profit</t>
  </si>
  <si>
    <t>Total Price</t>
  </si>
  <si>
    <t>Cost Per Person</t>
  </si>
  <si>
    <t>Price Per Person</t>
  </si>
  <si>
    <t>Contractual Services</t>
  </si>
  <si>
    <t>Personnel Services</t>
  </si>
  <si>
    <t xml:space="preserve">$100 is a reasonable amount, in line with industry standard , for a party with up to 200 attendees. </t>
  </si>
  <si>
    <t xml:space="preserve">$50 is a reasonable amount, in line with industry standard , for a party with up to 200 attendees. </t>
  </si>
  <si>
    <t xml:space="preserve">$500 is a reasonable amount, in line with industry standard , for a party with up to 200 attendees. </t>
  </si>
  <si>
    <t xml:space="preserve">$1,000 is a reasonable amount, in line with industry standard , for a party with up to 200 attendees. </t>
  </si>
  <si>
    <t xml:space="preserve">$500 is a reasonable amount, in line with industry standard , to accommodate our 200 guests with entertainment. </t>
  </si>
  <si>
    <t>$750 is a reasonable amount, in line with industry standard, for a 2-day meeting coordinator position.</t>
  </si>
  <si>
    <t>$500 is a reasonable amount, in line with industry standard, for a party that includes the employment of musical artist.</t>
  </si>
  <si>
    <t>$2,000 is a reasonable amount, in line with industry standard, for a party that includes the employment of a musical artist.</t>
  </si>
  <si>
    <t>$500 is a reasonable amount, in line with industry standard, for a party that includes the employment of a musical artist.</t>
  </si>
  <si>
    <t>Supplies</t>
  </si>
  <si>
    <t>Current Charges</t>
  </si>
  <si>
    <t xml:space="preserve">     Contingency (5%)</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</si>
</sst>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quot;$&quot;#,##0"/>
    <numFmt numFmtId="165" formatCode="&quot;$&quot;#,##0.00"/>
    <numFmt numFmtId="166" formatCode="&quot;$&quot;#,##0.00;[Red]&quot;$&quot;#,##0.00"/>
  </numFmts>
  <fonts count="11" x14ac:knownFonts="1">
    <font>
      <sz val="10"/>
      <name val="Arial"/>
    </font>
    <font>
      <b/>
      <sz val="10"/>
      <name val="Arial"/>
      <family val="2"/>
    </font>
    <font>
      <sz val="10"/>
      <name val="Arial"/>
      <family val="2"/>
    </font>
    <font>
      <b/>
      <i/>
      <sz val="18"/>
      <name val="Arial"/>
      <family val="2"/>
    </font>
    <font>
      <sz val="11"/>
      <name val="Calibri"/>
      <family val="2"/>
    </font>
    <font>
      <sz val="8"/>
      <name val="Arial"/>
    </font>
    <font>
      <b/>
      <sz val="10"/>
      <color rgb="FF0000FF"/>
      <name val="Arial"/>
    </font>
    <font>
      <b/>
      <sz val="10"/>
      <color theme="5"/>
      <name val="Arial"/>
    </font>
    <font>
      <u/>
      <sz val="10"/>
      <color theme="10"/>
      <name val="Arial"/>
    </font>
    <font>
      <u/>
      <sz val="10"/>
      <color theme="11"/>
      <name val="Arial"/>
    </font>
    <font>
      <b/>
      <sz val="10"/>
      <color rgb="FFED7D31"/>
      <name val="Arial"/>
    </font>
  </fonts>
  <fills count="8">
    <fill>
      <patternFill patternType="none"/>
    </fill>
    <fill>
      <patternFill patternType="gray125"/>
    </fill>
    <fill>
      <patternFill patternType="solid">
        <fgColor theme="0" tint="-0.249977111117893"/>
        <bgColor indexed="64"/>
      </patternFill>
    </fill>
    <fill>
      <patternFill patternType="solid">
        <fgColor theme="4" tint="0.59999389629810485"/>
        <bgColor indexed="64"/>
      </patternFill>
    </fill>
    <fill>
      <patternFill patternType="solid">
        <fgColor rgb="FFFFFF00"/>
        <bgColor indexed="64"/>
      </patternFill>
    </fill>
    <fill>
      <patternFill patternType="solid">
        <fgColor theme="0"/>
        <bgColor indexed="64"/>
      </patternFill>
    </fill>
    <fill>
      <patternFill patternType="solid">
        <fgColor theme="4" tint="0.39997558519241921"/>
        <bgColor indexed="64"/>
      </patternFill>
    </fill>
    <fill>
      <patternFill patternType="solid">
        <fgColor theme="5"/>
        <bgColor indexed="64"/>
      </patternFill>
    </fill>
  </fills>
  <borders count="7">
    <border>
      <left/>
      <right/>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s>
  <cellStyleXfs count="17">
    <xf numFmtId="0" fontId="0" fillId="0" borderId="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cellStyleXfs>
  <cellXfs count="71">
    <xf numFmtId="0" fontId="0" fillId="0" borderId="0" xfId="0"/>
    <xf numFmtId="164" fontId="0" fillId="0" borderId="0" xfId="0" applyNumberFormat="1"/>
    <xf numFmtId="0" fontId="1" fillId="0" borderId="0" xfId="0" applyFont="1"/>
    <xf numFmtId="164" fontId="1" fillId="0" borderId="0" xfId="0" applyNumberFormat="1" applyFont="1"/>
    <xf numFmtId="0" fontId="1" fillId="0" borderId="0" xfId="0" applyFont="1" applyAlignment="1">
      <alignment horizontal="right"/>
    </xf>
    <xf numFmtId="0" fontId="1" fillId="0" borderId="0" xfId="0" applyFont="1" applyAlignment="1">
      <alignment horizontal="center"/>
    </xf>
    <xf numFmtId="165" fontId="0" fillId="0" borderId="0" xfId="0" applyNumberFormat="1"/>
    <xf numFmtId="165" fontId="0" fillId="2" borderId="0" xfId="0" applyNumberFormat="1" applyFill="1"/>
    <xf numFmtId="0" fontId="1" fillId="2" borderId="0" xfId="0" applyFont="1" applyFill="1"/>
    <xf numFmtId="0" fontId="4" fillId="0" borderId="0" xfId="0" applyFont="1" applyAlignment="1">
      <alignment horizontal="right" vertical="center"/>
    </xf>
    <xf numFmtId="0" fontId="0" fillId="2" borderId="0" xfId="0" applyFill="1"/>
    <xf numFmtId="0" fontId="1" fillId="0" borderId="0" xfId="0" applyFont="1" applyBorder="1" applyAlignment="1"/>
    <xf numFmtId="165" fontId="0" fillId="0" borderId="0" xfId="0" applyNumberFormat="1" applyBorder="1" applyAlignment="1"/>
    <xf numFmtId="165" fontId="2" fillId="0" borderId="0" xfId="0" applyNumberFormat="1" applyFont="1" applyBorder="1" applyAlignment="1"/>
    <xf numFmtId="0" fontId="1" fillId="0" borderId="0" xfId="0" applyFont="1" applyFill="1" applyBorder="1" applyAlignment="1"/>
    <xf numFmtId="0" fontId="0" fillId="0" borderId="0" xfId="0" applyFont="1" applyBorder="1"/>
    <xf numFmtId="165" fontId="0" fillId="0" borderId="0" xfId="0" applyNumberFormat="1" applyFont="1" applyBorder="1"/>
    <xf numFmtId="165" fontId="0" fillId="0" borderId="0" xfId="0" applyNumberFormat="1" applyFont="1" applyFill="1" applyBorder="1" applyAlignment="1"/>
    <xf numFmtId="165" fontId="0" fillId="0" borderId="0" xfId="0" applyNumberFormat="1" applyFont="1" applyBorder="1" applyAlignment="1"/>
    <xf numFmtId="164" fontId="0" fillId="2" borderId="0" xfId="0" applyNumberFormat="1" applyFill="1"/>
    <xf numFmtId="166" fontId="0" fillId="0" borderId="0" xfId="0" applyNumberFormat="1"/>
    <xf numFmtId="166" fontId="0" fillId="0" borderId="0" xfId="0" applyNumberFormat="1" applyFont="1"/>
    <xf numFmtId="164" fontId="1" fillId="0" borderId="0" xfId="0" applyNumberFormat="1" applyFont="1" applyAlignment="1">
      <alignment wrapText="1"/>
    </xf>
    <xf numFmtId="164" fontId="0" fillId="0" borderId="0" xfId="0" applyNumberFormat="1" applyAlignment="1">
      <alignment wrapText="1"/>
    </xf>
    <xf numFmtId="166" fontId="1" fillId="0" borderId="0" xfId="0" applyNumberFormat="1" applyFont="1" applyAlignment="1">
      <alignment horizontal="center"/>
    </xf>
    <xf numFmtId="165" fontId="1" fillId="0" borderId="0" xfId="0" applyNumberFormat="1" applyFont="1" applyAlignment="1">
      <alignment horizontal="center"/>
    </xf>
    <xf numFmtId="0" fontId="1" fillId="2" borderId="0" xfId="0" applyFont="1" applyFill="1" applyAlignment="1">
      <alignment horizontal="center"/>
    </xf>
    <xf numFmtId="0" fontId="1" fillId="3" borderId="0" xfId="0" applyFont="1" applyFill="1" applyBorder="1" applyAlignment="1"/>
    <xf numFmtId="165" fontId="1" fillId="3" borderId="0" xfId="0" applyNumberFormat="1" applyFont="1" applyFill="1" applyBorder="1" applyAlignment="1"/>
    <xf numFmtId="166" fontId="1" fillId="3" borderId="0" xfId="0" applyNumberFormat="1" applyFont="1" applyFill="1"/>
    <xf numFmtId="164" fontId="1" fillId="3" borderId="0" xfId="0" applyNumberFormat="1" applyFont="1" applyFill="1" applyAlignment="1">
      <alignment wrapText="1"/>
    </xf>
    <xf numFmtId="166" fontId="0" fillId="3" borderId="0" xfId="0" applyNumberFormat="1" applyFill="1"/>
    <xf numFmtId="0" fontId="1" fillId="3" borderId="0" xfId="0" applyFont="1" applyFill="1" applyBorder="1"/>
    <xf numFmtId="165" fontId="0" fillId="3" borderId="0" xfId="0" applyNumberFormat="1" applyFont="1" applyFill="1" applyBorder="1"/>
    <xf numFmtId="0" fontId="3" fillId="3" borderId="0" xfId="0" applyFont="1" applyFill="1" applyAlignment="1">
      <alignment horizontal="center"/>
    </xf>
    <xf numFmtId="0" fontId="1" fillId="3" borderId="0" xfId="0" applyFont="1" applyFill="1" applyAlignment="1">
      <alignment horizontal="center"/>
    </xf>
    <xf numFmtId="15" fontId="1" fillId="3" borderId="0" xfId="0" applyNumberFormat="1" applyFont="1" applyFill="1" applyAlignment="1">
      <alignment horizontal="center"/>
    </xf>
    <xf numFmtId="165" fontId="1" fillId="2" borderId="0" xfId="0" applyNumberFormat="1" applyFont="1" applyFill="1" applyAlignment="1">
      <alignment horizontal="center"/>
    </xf>
    <xf numFmtId="166" fontId="1" fillId="2" borderId="0" xfId="0" applyNumberFormat="1" applyFont="1" applyFill="1" applyAlignment="1">
      <alignment horizontal="center"/>
    </xf>
    <xf numFmtId="0" fontId="1" fillId="4" borderId="0" xfId="0" applyFont="1" applyFill="1" applyBorder="1" applyAlignment="1">
      <alignment horizontal="right"/>
    </xf>
    <xf numFmtId="165" fontId="1" fillId="4" borderId="0" xfId="0" applyNumberFormat="1" applyFont="1" applyFill="1" applyBorder="1" applyAlignment="1"/>
    <xf numFmtId="166" fontId="1" fillId="4" borderId="0" xfId="0" applyNumberFormat="1" applyFont="1" applyFill="1"/>
    <xf numFmtId="164" fontId="0" fillId="4" borderId="0" xfId="0" applyNumberFormat="1" applyFill="1" applyAlignment="1">
      <alignment wrapText="1"/>
    </xf>
    <xf numFmtId="164" fontId="6" fillId="0" borderId="0" xfId="0" applyNumberFormat="1" applyFont="1" applyAlignment="1">
      <alignment wrapText="1"/>
    </xf>
    <xf numFmtId="164" fontId="6" fillId="3" borderId="0" xfId="0" applyNumberFormat="1" applyFont="1" applyFill="1" applyAlignment="1">
      <alignment wrapText="1"/>
    </xf>
    <xf numFmtId="164" fontId="7" fillId="0" borderId="0" xfId="0" applyNumberFormat="1" applyFont="1" applyAlignment="1">
      <alignment wrapText="1"/>
    </xf>
    <xf numFmtId="166" fontId="1" fillId="0" borderId="0" xfId="0" applyNumberFormat="1" applyFont="1"/>
    <xf numFmtId="0" fontId="1" fillId="3" borderId="0" xfId="0" applyFont="1" applyFill="1" applyBorder="1" applyAlignment="1">
      <alignment horizontal="right"/>
    </xf>
    <xf numFmtId="0" fontId="0" fillId="6" borderId="1" xfId="0" applyFont="1" applyFill="1" applyBorder="1" applyAlignment="1">
      <alignment horizontal="right"/>
    </xf>
    <xf numFmtId="165" fontId="0" fillId="6" borderId="2" xfId="0" applyNumberFormat="1" applyFont="1" applyFill="1" applyBorder="1"/>
    <xf numFmtId="0" fontId="0" fillId="6" borderId="3" xfId="0" applyFont="1" applyFill="1" applyBorder="1" applyAlignment="1">
      <alignment horizontal="right"/>
    </xf>
    <xf numFmtId="165" fontId="0" fillId="6" borderId="4" xfId="0" applyNumberFormat="1" applyFont="1" applyFill="1" applyBorder="1"/>
    <xf numFmtId="166" fontId="0" fillId="6" borderId="4" xfId="0" applyNumberFormat="1" applyFill="1" applyBorder="1"/>
    <xf numFmtId="0" fontId="0" fillId="6" borderId="3" xfId="0" applyFill="1" applyBorder="1" applyAlignment="1">
      <alignment horizontal="right"/>
    </xf>
    <xf numFmtId="165" fontId="0" fillId="6" borderId="4" xfId="0" applyNumberFormat="1" applyFill="1" applyBorder="1"/>
    <xf numFmtId="0" fontId="1" fillId="6" borderId="5" xfId="0" applyFont="1" applyFill="1" applyBorder="1" applyAlignment="1">
      <alignment horizontal="right"/>
    </xf>
    <xf numFmtId="165" fontId="1" fillId="6" borderId="6" xfId="0" applyNumberFormat="1" applyFont="1" applyFill="1" applyBorder="1"/>
    <xf numFmtId="164" fontId="10" fillId="0" borderId="0" xfId="0" applyNumberFormat="1" applyFont="1" applyAlignment="1">
      <alignment wrapText="1"/>
    </xf>
    <xf numFmtId="165" fontId="0" fillId="3" borderId="0" xfId="0" applyNumberFormat="1" applyFill="1" applyBorder="1" applyAlignment="1"/>
    <xf numFmtId="164" fontId="0" fillId="3" borderId="0" xfId="0" applyNumberFormat="1" applyFill="1" applyAlignment="1">
      <alignment wrapText="1"/>
    </xf>
    <xf numFmtId="0" fontId="1" fillId="7" borderId="0" xfId="0" applyFont="1" applyFill="1" applyBorder="1" applyAlignment="1">
      <alignment horizontal="center"/>
    </xf>
    <xf numFmtId="165" fontId="1" fillId="7" borderId="0" xfId="0" applyNumberFormat="1" applyFont="1" applyFill="1" applyBorder="1" applyAlignment="1"/>
    <xf numFmtId="166" fontId="1" fillId="7" borderId="0" xfId="0" applyNumberFormat="1" applyFont="1" applyFill="1"/>
    <xf numFmtId="164" fontId="1" fillId="7" borderId="0" xfId="0" applyNumberFormat="1" applyFont="1" applyFill="1" applyAlignment="1">
      <alignment wrapText="1"/>
    </xf>
    <xf numFmtId="165" fontId="1" fillId="5" borderId="0" xfId="0" applyNumberFormat="1" applyFont="1" applyFill="1" applyBorder="1" applyAlignment="1">
      <alignment horizontal="left"/>
    </xf>
    <xf numFmtId="166" fontId="0" fillId="5" borderId="0" xfId="0" applyNumberFormat="1" applyFill="1" applyAlignment="1">
      <alignment horizontal="left"/>
    </xf>
    <xf numFmtId="164" fontId="6" fillId="5" borderId="0" xfId="0" applyNumberFormat="1" applyFont="1" applyFill="1" applyAlignment="1">
      <alignment horizontal="left" wrapText="1"/>
    </xf>
    <xf numFmtId="0" fontId="1" fillId="5" borderId="0" xfId="0" applyFont="1" applyFill="1" applyBorder="1" applyAlignment="1">
      <alignment horizontal="left"/>
    </xf>
    <xf numFmtId="165" fontId="0" fillId="5" borderId="0" xfId="0" applyNumberFormat="1" applyFont="1" applyFill="1" applyBorder="1" applyAlignment="1">
      <alignment horizontal="right"/>
    </xf>
    <xf numFmtId="49" fontId="0" fillId="0" borderId="0" xfId="0" applyNumberFormat="1" applyFont="1" applyAlignment="1">
      <alignment horizontal="right"/>
    </xf>
    <xf numFmtId="49" fontId="0" fillId="0" borderId="0" xfId="0" applyNumberFormat="1" applyAlignment="1">
      <alignment horizontal="right"/>
    </xf>
  </cellXfs>
  <cellStyles count="17">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4" Type="http://schemas.openxmlformats.org/officeDocument/2006/relationships/styles" Target="styles.xml"/><Relationship Id="rId5" Type="http://schemas.openxmlformats.org/officeDocument/2006/relationships/sharedStrings" Target="sharedStrings.xml"/><Relationship Id="rId6"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F56"/>
  <sheetViews>
    <sheetView topLeftCell="A18" workbookViewId="0">
      <selection activeCell="C28" sqref="C28"/>
    </sheetView>
  </sheetViews>
  <sheetFormatPr baseColWidth="10" defaultColWidth="8.83203125" defaultRowHeight="12" x14ac:dyDescent="0"/>
  <cols>
    <col min="1" max="1" width="40.33203125" customWidth="1"/>
    <col min="2" max="2" width="20.6640625" style="6" customWidth="1"/>
    <col min="3" max="3" width="19.5" style="6" customWidth="1"/>
    <col min="4" max="4" width="17.5" customWidth="1"/>
    <col min="5" max="5" width="63.6640625" customWidth="1"/>
    <col min="6" max="6" width="28.1640625" customWidth="1"/>
  </cols>
  <sheetData>
    <row r="1" spans="1:6" ht="21">
      <c r="A1" s="34" t="s">
        <v>15</v>
      </c>
    </row>
    <row r="2" spans="1:6">
      <c r="A2" s="35" t="s">
        <v>16</v>
      </c>
    </row>
    <row r="3" spans="1:6">
      <c r="A3" s="36">
        <v>42657</v>
      </c>
      <c r="B3" s="69"/>
      <c r="C3" s="70"/>
    </row>
    <row r="4" spans="1:6">
      <c r="A4" s="5"/>
    </row>
    <row r="5" spans="1:6">
      <c r="A5" s="5"/>
    </row>
    <row r="6" spans="1:6">
      <c r="A6" s="5"/>
    </row>
    <row r="7" spans="1:6">
      <c r="A7" s="2"/>
      <c r="B7" s="25"/>
      <c r="C7" s="25"/>
      <c r="D7" s="24"/>
      <c r="E7" s="5"/>
    </row>
    <row r="8" spans="1:6" ht="19" customHeight="1">
      <c r="A8" s="26" t="s">
        <v>0</v>
      </c>
      <c r="B8" s="37" t="s">
        <v>23</v>
      </c>
      <c r="C8" s="37" t="s">
        <v>24</v>
      </c>
      <c r="D8" s="38" t="s">
        <v>25</v>
      </c>
      <c r="E8" s="38" t="s">
        <v>26</v>
      </c>
      <c r="F8" s="26" t="s">
        <v>49</v>
      </c>
    </row>
    <row r="9" spans="1:6" s="2" customFormat="1" ht="22" customHeight="1">
      <c r="A9" s="27" t="s">
        <v>2</v>
      </c>
      <c r="B9" s="28">
        <v>2250</v>
      </c>
      <c r="C9" s="28">
        <v>2250</v>
      </c>
      <c r="D9" s="29">
        <v>0</v>
      </c>
      <c r="E9" s="30"/>
      <c r="F9" s="3"/>
    </row>
    <row r="10" spans="1:6" s="2" customFormat="1" ht="52" customHeight="1">
      <c r="A10" s="11" t="s">
        <v>6</v>
      </c>
      <c r="B10" s="13">
        <v>750</v>
      </c>
      <c r="C10" s="18">
        <v>750</v>
      </c>
      <c r="D10" s="21">
        <v>0</v>
      </c>
      <c r="E10" s="43" t="s">
        <v>48</v>
      </c>
      <c r="F10" s="45" t="s">
        <v>53</v>
      </c>
    </row>
    <row r="11" spans="1:6" ht="40" customHeight="1">
      <c r="A11" s="11" t="s">
        <v>19</v>
      </c>
      <c r="B11" s="12">
        <v>1000</v>
      </c>
      <c r="C11" s="12">
        <v>1000</v>
      </c>
      <c r="D11" s="20">
        <v>0</v>
      </c>
      <c r="E11" s="43" t="s">
        <v>47</v>
      </c>
      <c r="F11" s="45" t="s">
        <v>50</v>
      </c>
    </row>
    <row r="12" spans="1:6" ht="39" customHeight="1">
      <c r="A12" s="11" t="s">
        <v>18</v>
      </c>
      <c r="B12" s="12">
        <v>500</v>
      </c>
      <c r="C12" s="12">
        <v>500</v>
      </c>
      <c r="D12" s="20">
        <v>0</v>
      </c>
      <c r="E12" s="43" t="s">
        <v>35</v>
      </c>
      <c r="F12" s="45" t="s">
        <v>51</v>
      </c>
    </row>
    <row r="13" spans="1:6" ht="22" customHeight="1">
      <c r="A13" s="11"/>
      <c r="B13" s="12"/>
      <c r="C13" s="12"/>
      <c r="D13" s="20"/>
      <c r="E13" s="23"/>
      <c r="F13" s="23"/>
    </row>
    <row r="14" spans="1:6" s="2" customFormat="1" ht="30" customHeight="1">
      <c r="A14" s="27" t="s">
        <v>1</v>
      </c>
      <c r="B14" s="28">
        <v>250</v>
      </c>
      <c r="C14" s="28">
        <v>0</v>
      </c>
      <c r="D14" s="29">
        <v>250</v>
      </c>
      <c r="E14" s="30"/>
      <c r="F14" s="30"/>
    </row>
    <row r="15" spans="1:6" ht="50" customHeight="1">
      <c r="A15" s="11" t="s">
        <v>8</v>
      </c>
      <c r="B15" s="12">
        <v>100</v>
      </c>
      <c r="C15" s="12">
        <v>0</v>
      </c>
      <c r="D15" s="20">
        <v>100</v>
      </c>
      <c r="E15" s="43" t="s">
        <v>32</v>
      </c>
      <c r="F15" s="45" t="s">
        <v>52</v>
      </c>
    </row>
    <row r="16" spans="1:6" ht="52" customHeight="1">
      <c r="A16" s="11" t="s">
        <v>3</v>
      </c>
      <c r="B16" s="12">
        <v>50</v>
      </c>
      <c r="C16" s="12">
        <v>0</v>
      </c>
      <c r="D16" s="20">
        <v>50</v>
      </c>
      <c r="E16" s="43" t="s">
        <v>33</v>
      </c>
      <c r="F16" s="23"/>
    </row>
    <row r="17" spans="1:6" ht="54" customHeight="1">
      <c r="A17" s="11" t="s">
        <v>17</v>
      </c>
      <c r="B17" s="12">
        <v>100</v>
      </c>
      <c r="C17" s="12">
        <v>0</v>
      </c>
      <c r="D17" s="20">
        <v>100</v>
      </c>
      <c r="E17" s="43" t="s">
        <v>34</v>
      </c>
      <c r="F17" s="23"/>
    </row>
    <row r="18" spans="1:6" ht="22" customHeight="1">
      <c r="A18" s="11"/>
      <c r="B18" s="12"/>
      <c r="C18" s="12"/>
      <c r="D18" s="20"/>
      <c r="E18" s="23"/>
      <c r="F18" s="23"/>
    </row>
    <row r="19" spans="1:6" s="2" customFormat="1" ht="22" customHeight="1">
      <c r="A19" s="27" t="s">
        <v>10</v>
      </c>
      <c r="B19" s="28">
        <v>3000</v>
      </c>
      <c r="C19" s="28">
        <v>3000</v>
      </c>
      <c r="D19" s="29">
        <v>0</v>
      </c>
      <c r="E19" s="30"/>
      <c r="F19" s="22"/>
    </row>
    <row r="20" spans="1:6" ht="38" customHeight="1">
      <c r="A20" s="11" t="s">
        <v>11</v>
      </c>
      <c r="B20" s="12">
        <v>500</v>
      </c>
      <c r="C20" s="12">
        <v>500</v>
      </c>
      <c r="D20" s="20">
        <v>0</v>
      </c>
      <c r="E20" s="43" t="s">
        <v>37</v>
      </c>
      <c r="F20" s="23"/>
    </row>
    <row r="21" spans="1:6" ht="30" customHeight="1">
      <c r="A21" s="11" t="s">
        <v>4</v>
      </c>
      <c r="B21" s="12">
        <v>2000</v>
      </c>
      <c r="C21" s="12">
        <v>2000</v>
      </c>
      <c r="D21" s="20">
        <v>0</v>
      </c>
      <c r="E21" s="43" t="s">
        <v>36</v>
      </c>
      <c r="F21" s="23"/>
    </row>
    <row r="22" spans="1:6" ht="38" customHeight="1">
      <c r="A22" s="11" t="s">
        <v>9</v>
      </c>
      <c r="B22" s="12">
        <v>500</v>
      </c>
      <c r="C22" s="12">
        <v>500</v>
      </c>
      <c r="D22" s="20">
        <v>0</v>
      </c>
      <c r="E22" s="43" t="s">
        <v>38</v>
      </c>
      <c r="F22" s="23"/>
    </row>
    <row r="23" spans="1:6" ht="22" customHeight="1">
      <c r="A23" s="11"/>
      <c r="B23" s="12"/>
      <c r="C23" s="12"/>
      <c r="D23" s="20"/>
      <c r="E23" s="23"/>
      <c r="F23" s="23"/>
    </row>
    <row r="24" spans="1:6" s="2" customFormat="1" ht="22" customHeight="1">
      <c r="A24" s="27" t="s">
        <v>5</v>
      </c>
      <c r="B24" s="28">
        <v>3500</v>
      </c>
      <c r="C24" s="28">
        <v>2500</v>
      </c>
      <c r="D24" s="29">
        <v>1000</v>
      </c>
      <c r="E24" s="30"/>
      <c r="F24" s="22"/>
    </row>
    <row r="25" spans="1:6" ht="63" customHeight="1">
      <c r="A25" s="14" t="s">
        <v>12</v>
      </c>
      <c r="B25" s="17">
        <v>900</v>
      </c>
      <c r="C25" s="12">
        <v>400</v>
      </c>
      <c r="D25" s="20">
        <v>500</v>
      </c>
      <c r="E25" s="43" t="s">
        <v>39</v>
      </c>
      <c r="F25" s="23"/>
    </row>
    <row r="26" spans="1:6" s="2" customFormat="1" ht="53" customHeight="1">
      <c r="A26" s="14" t="s">
        <v>21</v>
      </c>
      <c r="B26" s="17">
        <v>1000</v>
      </c>
      <c r="C26" s="18">
        <v>1000</v>
      </c>
      <c r="D26" s="21">
        <v>0</v>
      </c>
      <c r="E26" s="43" t="s">
        <v>40</v>
      </c>
      <c r="F26" s="22"/>
    </row>
    <row r="27" spans="1:6" s="2" customFormat="1" ht="51" customHeight="1">
      <c r="A27" s="14" t="s">
        <v>22</v>
      </c>
      <c r="B27" s="17">
        <v>1000</v>
      </c>
      <c r="C27" s="18">
        <v>1000</v>
      </c>
      <c r="D27" s="21">
        <v>0</v>
      </c>
      <c r="E27" s="43" t="s">
        <v>40</v>
      </c>
      <c r="F27" s="22"/>
    </row>
    <row r="28" spans="1:6" ht="61" customHeight="1">
      <c r="A28" s="14" t="s">
        <v>13</v>
      </c>
      <c r="B28" s="17">
        <v>800</v>
      </c>
      <c r="C28" s="12">
        <v>300</v>
      </c>
      <c r="D28" s="20">
        <v>500</v>
      </c>
      <c r="E28" s="43" t="s">
        <v>41</v>
      </c>
      <c r="F28" s="23"/>
    </row>
    <row r="29" spans="1:6" ht="22" customHeight="1">
      <c r="A29" s="11"/>
      <c r="B29" s="12"/>
      <c r="C29" s="12"/>
      <c r="D29" s="20"/>
      <c r="E29" s="23"/>
      <c r="F29" s="23"/>
    </row>
    <row r="30" spans="1:6" s="2" customFormat="1" ht="22" customHeight="1">
      <c r="A30" s="27" t="s">
        <v>20</v>
      </c>
      <c r="B30" s="28">
        <v>1000</v>
      </c>
      <c r="C30" s="28">
        <v>1000</v>
      </c>
      <c r="D30" s="29">
        <v>0</v>
      </c>
      <c r="E30" s="30"/>
      <c r="F30" s="22"/>
    </row>
    <row r="31" spans="1:6" s="2" customFormat="1" ht="36" customHeight="1">
      <c r="A31" s="14" t="s">
        <v>42</v>
      </c>
      <c r="B31" s="17">
        <v>500</v>
      </c>
      <c r="C31" s="18">
        <v>500</v>
      </c>
      <c r="D31" s="21">
        <v>0</v>
      </c>
      <c r="E31" s="43" t="s">
        <v>44</v>
      </c>
      <c r="F31" s="22"/>
    </row>
    <row r="32" spans="1:6" s="2" customFormat="1" ht="39" customHeight="1">
      <c r="A32" s="14" t="s">
        <v>43</v>
      </c>
      <c r="B32" s="17">
        <v>500</v>
      </c>
      <c r="C32" s="18">
        <v>500</v>
      </c>
      <c r="D32" s="21">
        <v>0</v>
      </c>
      <c r="E32" s="43" t="s">
        <v>45</v>
      </c>
      <c r="F32" s="22"/>
    </row>
    <row r="33" spans="1:6" ht="22" customHeight="1">
      <c r="A33" s="11"/>
      <c r="B33" s="12"/>
      <c r="C33" s="12"/>
      <c r="D33" s="20"/>
      <c r="E33" s="23"/>
      <c r="F33" s="23"/>
    </row>
    <row r="34" spans="1:6" ht="28" customHeight="1">
      <c r="A34" s="27" t="s">
        <v>14</v>
      </c>
      <c r="B34" s="28">
        <v>500</v>
      </c>
      <c r="C34" s="28"/>
      <c r="D34" s="31"/>
      <c r="E34" s="44" t="s">
        <v>46</v>
      </c>
      <c r="F34" s="23"/>
    </row>
    <row r="35" spans="1:6" ht="22" customHeight="1">
      <c r="A35" s="39" t="s">
        <v>7</v>
      </c>
      <c r="B35" s="40">
        <f>SUM(B9+B14+B19+B24+B30+B34)</f>
        <v>10500</v>
      </c>
      <c r="C35" s="40">
        <f>SUM(C9+C14+C19+C24+C30)</f>
        <v>8750</v>
      </c>
      <c r="D35" s="41">
        <f>SUM(D9+D14+D19+D24+D30)</f>
        <v>1250</v>
      </c>
      <c r="E35" s="42"/>
      <c r="F35" s="23"/>
    </row>
    <row r="36" spans="1:6" ht="22" customHeight="1">
      <c r="E36" s="23"/>
      <c r="F36" s="23"/>
    </row>
    <row r="37" spans="1:6">
      <c r="A37" s="8"/>
      <c r="B37" s="7"/>
      <c r="C37" s="7"/>
      <c r="D37" s="10"/>
      <c r="E37" s="19"/>
      <c r="F37" s="1"/>
    </row>
    <row r="38" spans="1:6">
      <c r="A38" s="2"/>
      <c r="E38" s="1"/>
      <c r="F38" s="1"/>
    </row>
    <row r="39" spans="1:6">
      <c r="A39" s="32" t="s">
        <v>27</v>
      </c>
      <c r="B39" s="33">
        <f>C35</f>
        <v>8750</v>
      </c>
      <c r="C39" s="16"/>
      <c r="E39" s="1"/>
      <c r="F39" s="1"/>
    </row>
    <row r="40" spans="1:6" s="2" customFormat="1">
      <c r="A40" s="32" t="s">
        <v>28</v>
      </c>
      <c r="B40" s="33">
        <f>C35/12</f>
        <v>729.16666666666663</v>
      </c>
      <c r="C40" s="16"/>
    </row>
    <row r="41" spans="1:6" s="2" customFormat="1">
      <c r="A41" s="32" t="s">
        <v>29</v>
      </c>
      <c r="B41" s="33">
        <f>C35/365</f>
        <v>23.972602739726028</v>
      </c>
      <c r="C41" s="16"/>
    </row>
    <row r="42" spans="1:6" s="2" customFormat="1">
      <c r="A42" s="32" t="s">
        <v>30</v>
      </c>
      <c r="B42" s="33">
        <f>C35/8766</f>
        <v>0.99817476614191192</v>
      </c>
      <c r="C42" s="16"/>
    </row>
    <row r="43" spans="1:6" s="2" customFormat="1">
      <c r="A43" s="32" t="s">
        <v>31</v>
      </c>
      <c r="B43" s="33">
        <f>C35/2087</f>
        <v>4.1926209870627691</v>
      </c>
      <c r="C43" s="16"/>
    </row>
    <row r="44" spans="1:6" s="2" customFormat="1">
      <c r="A44" s="15"/>
      <c r="B44" s="16"/>
      <c r="C44" s="16"/>
    </row>
    <row r="45" spans="1:6" s="2" customFormat="1">
      <c r="A45" s="4"/>
    </row>
    <row r="46" spans="1:6">
      <c r="B46"/>
      <c r="C46"/>
    </row>
    <row r="47" spans="1:6">
      <c r="A47" s="2"/>
      <c r="B47"/>
      <c r="C47"/>
    </row>
    <row r="56" spans="1:1" ht="14">
      <c r="A56" s="9"/>
    </row>
  </sheetData>
  <mergeCells count="1">
    <mergeCell ref="B3:C3"/>
  </mergeCells>
  <phoneticPr fontId="5" type="noConversion"/>
  <pageMargins left="0.75" right="0.75" top="1" bottom="1" header="0.5" footer="0.5"/>
  <headerFooter alignWithMargins="0"/>
  <extLst>
    <ext xmlns:mx="http://schemas.microsoft.com/office/mac/excel/2008/main" uri="{64002731-A6B0-56B0-2670-7721B7C09600}">
      <mx:PLV Mode="0" OnePage="0" WScale="10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J58"/>
  <sheetViews>
    <sheetView tabSelected="1" topLeftCell="A17" workbookViewId="0">
      <selection activeCell="C27" sqref="C27"/>
    </sheetView>
  </sheetViews>
  <sheetFormatPr baseColWidth="10" defaultColWidth="8.83203125" defaultRowHeight="12" x14ac:dyDescent="0"/>
  <cols>
    <col min="1" max="1" width="40.33203125" customWidth="1"/>
    <col min="2" max="2" width="20.6640625" style="6" customWidth="1"/>
    <col min="3" max="3" width="19.5" style="6" customWidth="1"/>
    <col min="4" max="4" width="17.5" customWidth="1"/>
    <col min="5" max="5" width="63.6640625" customWidth="1"/>
    <col min="6" max="6" width="28.1640625" customWidth="1"/>
    <col min="10" max="10" width="9.6640625" bestFit="1" customWidth="1"/>
  </cols>
  <sheetData>
    <row r="1" spans="1:10" ht="21">
      <c r="A1" s="34" t="s">
        <v>15</v>
      </c>
    </row>
    <row r="2" spans="1:10">
      <c r="A2" s="35" t="s">
        <v>16</v>
      </c>
    </row>
    <row r="3" spans="1:10">
      <c r="A3" s="36">
        <v>42657</v>
      </c>
      <c r="B3" s="69"/>
      <c r="C3" s="70"/>
    </row>
    <row r="4" spans="1:10">
      <c r="A4" s="5"/>
    </row>
    <row r="5" spans="1:10">
      <c r="A5" s="5"/>
    </row>
    <row r="6" spans="1:10">
      <c r="A6" s="5"/>
    </row>
    <row r="7" spans="1:10">
      <c r="A7" s="2"/>
      <c r="B7" s="25"/>
      <c r="C7" s="25"/>
      <c r="D7" s="24"/>
      <c r="E7" s="5"/>
    </row>
    <row r="8" spans="1:10" ht="19" customHeight="1">
      <c r="A8" s="26" t="s">
        <v>0</v>
      </c>
      <c r="B8" s="37" t="s">
        <v>23</v>
      </c>
      <c r="C8" s="37" t="s">
        <v>24</v>
      </c>
      <c r="D8" s="38" t="s">
        <v>25</v>
      </c>
      <c r="E8" s="38" t="s">
        <v>26</v>
      </c>
      <c r="F8" s="26" t="s">
        <v>49</v>
      </c>
    </row>
    <row r="9" spans="1:10" s="2" customFormat="1" ht="22" customHeight="1">
      <c r="A9" s="27" t="s">
        <v>63</v>
      </c>
      <c r="B9" s="28">
        <v>2250</v>
      </c>
      <c r="C9" s="28">
        <v>2250</v>
      </c>
      <c r="D9" s="29">
        <v>0</v>
      </c>
      <c r="E9" s="30"/>
      <c r="F9" s="3"/>
    </row>
    <row r="10" spans="1:10" s="2" customFormat="1" ht="52" customHeight="1">
      <c r="A10" s="11" t="s">
        <v>6</v>
      </c>
      <c r="B10" s="13">
        <v>750</v>
      </c>
      <c r="C10" s="18">
        <v>750</v>
      </c>
      <c r="D10" s="21">
        <v>0</v>
      </c>
      <c r="E10" s="43" t="s">
        <v>48</v>
      </c>
      <c r="F10" s="45" t="s">
        <v>69</v>
      </c>
    </row>
    <row r="11" spans="1:10" ht="40" customHeight="1">
      <c r="A11" s="11" t="s">
        <v>19</v>
      </c>
      <c r="B11" s="12">
        <v>1000</v>
      </c>
      <c r="C11" s="12">
        <v>1000</v>
      </c>
      <c r="D11" s="20">
        <v>0</v>
      </c>
      <c r="E11" s="43" t="s">
        <v>47</v>
      </c>
      <c r="F11" s="45" t="s">
        <v>50</v>
      </c>
    </row>
    <row r="12" spans="1:10" ht="39" customHeight="1">
      <c r="A12" s="11" t="s">
        <v>18</v>
      </c>
      <c r="B12" s="12">
        <v>500</v>
      </c>
      <c r="C12" s="12">
        <v>500</v>
      </c>
      <c r="D12" s="20">
        <v>0</v>
      </c>
      <c r="E12" s="43" t="s">
        <v>35</v>
      </c>
      <c r="F12" s="45" t="s">
        <v>51</v>
      </c>
    </row>
    <row r="13" spans="1:10" ht="22" customHeight="1">
      <c r="A13" s="11"/>
      <c r="B13" s="12"/>
      <c r="C13" s="12"/>
      <c r="D13" s="20"/>
      <c r="E13" s="23"/>
      <c r="F13" s="23"/>
    </row>
    <row r="14" spans="1:10" s="2" customFormat="1" ht="30" customHeight="1">
      <c r="A14" s="27" t="s">
        <v>73</v>
      </c>
      <c r="B14" s="28">
        <v>250</v>
      </c>
      <c r="C14" s="28">
        <v>0</v>
      </c>
      <c r="D14" s="29">
        <v>250</v>
      </c>
      <c r="E14" s="30"/>
      <c r="F14" s="30"/>
    </row>
    <row r="15" spans="1:10" ht="50" customHeight="1">
      <c r="A15" s="11" t="s">
        <v>8</v>
      </c>
      <c r="B15" s="12">
        <v>100</v>
      </c>
      <c r="C15" s="12">
        <v>0</v>
      </c>
      <c r="D15" s="20">
        <v>100</v>
      </c>
      <c r="E15" s="43" t="s">
        <v>32</v>
      </c>
      <c r="F15" s="45" t="s">
        <v>64</v>
      </c>
      <c r="I15" s="2" t="s">
        <v>54</v>
      </c>
      <c r="J15" s="46">
        <v>20000</v>
      </c>
    </row>
    <row r="16" spans="1:10" ht="52" customHeight="1">
      <c r="A16" s="11" t="s">
        <v>3</v>
      </c>
      <c r="B16" s="12">
        <v>50</v>
      </c>
      <c r="C16" s="12">
        <v>0</v>
      </c>
      <c r="D16" s="20">
        <v>50</v>
      </c>
      <c r="E16" s="43" t="s">
        <v>33</v>
      </c>
      <c r="F16" s="45" t="s">
        <v>65</v>
      </c>
      <c r="I16" s="2" t="s">
        <v>57</v>
      </c>
      <c r="J16" s="46">
        <v>200</v>
      </c>
    </row>
    <row r="17" spans="1:10" ht="54" customHeight="1">
      <c r="A17" s="11" t="s">
        <v>17</v>
      </c>
      <c r="B17" s="12">
        <v>100</v>
      </c>
      <c r="C17" s="12">
        <v>0</v>
      </c>
      <c r="D17" s="20">
        <v>100</v>
      </c>
      <c r="E17" s="43" t="s">
        <v>34</v>
      </c>
      <c r="F17" s="45" t="s">
        <v>64</v>
      </c>
      <c r="I17" s="2" t="s">
        <v>56</v>
      </c>
      <c r="J17" s="46">
        <v>10000</v>
      </c>
    </row>
    <row r="18" spans="1:10" ht="27" customHeight="1">
      <c r="A18" s="11"/>
      <c r="B18" s="12"/>
      <c r="C18" s="12"/>
      <c r="D18" s="20"/>
      <c r="E18" s="43"/>
      <c r="F18" s="45"/>
      <c r="I18" s="2"/>
      <c r="J18" s="46"/>
    </row>
    <row r="19" spans="1:10" ht="32" customHeight="1">
      <c r="A19" s="27" t="s">
        <v>62</v>
      </c>
      <c r="B19" s="28">
        <v>7000</v>
      </c>
      <c r="C19" s="28">
        <v>6500</v>
      </c>
      <c r="D19" s="29">
        <v>500</v>
      </c>
      <c r="E19" s="59"/>
      <c r="F19" s="23"/>
    </row>
    <row r="20" spans="1:10" s="2" customFormat="1" ht="22" customHeight="1">
      <c r="A20" s="60" t="s">
        <v>10</v>
      </c>
      <c r="B20" s="61">
        <v>3000</v>
      </c>
      <c r="C20" s="61">
        <v>3000</v>
      </c>
      <c r="D20" s="62">
        <v>0</v>
      </c>
      <c r="E20" s="63"/>
      <c r="F20" s="22"/>
    </row>
    <row r="21" spans="1:10" ht="54" customHeight="1">
      <c r="A21" s="11" t="s">
        <v>11</v>
      </c>
      <c r="B21" s="12">
        <v>500</v>
      </c>
      <c r="C21" s="12">
        <v>500</v>
      </c>
      <c r="D21" s="20">
        <v>0</v>
      </c>
      <c r="E21" s="43" t="s">
        <v>37</v>
      </c>
      <c r="F21" s="45" t="s">
        <v>70</v>
      </c>
    </row>
    <row r="22" spans="1:10" ht="52" customHeight="1">
      <c r="A22" s="11" t="s">
        <v>4</v>
      </c>
      <c r="B22" s="12">
        <v>2000</v>
      </c>
      <c r="C22" s="12">
        <v>2000</v>
      </c>
      <c r="D22" s="20">
        <v>0</v>
      </c>
      <c r="E22" s="43" t="s">
        <v>36</v>
      </c>
      <c r="F22" s="45" t="s">
        <v>71</v>
      </c>
    </row>
    <row r="23" spans="1:10" ht="52" customHeight="1">
      <c r="A23" s="11" t="s">
        <v>9</v>
      </c>
      <c r="B23" s="12">
        <v>500</v>
      </c>
      <c r="C23" s="12">
        <v>500</v>
      </c>
      <c r="D23" s="20">
        <v>0</v>
      </c>
      <c r="E23" s="43" t="s">
        <v>38</v>
      </c>
      <c r="F23" s="57" t="s">
        <v>72</v>
      </c>
    </row>
    <row r="24" spans="1:10" ht="22" customHeight="1">
      <c r="A24" s="11"/>
      <c r="B24" s="12"/>
      <c r="C24" s="12"/>
      <c r="D24" s="20"/>
      <c r="E24" s="23"/>
      <c r="F24" s="23"/>
    </row>
    <row r="25" spans="1:10" s="2" customFormat="1" ht="22" customHeight="1">
      <c r="A25" s="60" t="s">
        <v>5</v>
      </c>
      <c r="B25" s="61">
        <v>3500</v>
      </c>
      <c r="C25" s="61">
        <v>2500</v>
      </c>
      <c r="D25" s="62">
        <v>1000</v>
      </c>
      <c r="E25" s="63"/>
      <c r="F25" s="22"/>
    </row>
    <row r="26" spans="1:10" ht="63" customHeight="1">
      <c r="A26" s="14" t="s">
        <v>12</v>
      </c>
      <c r="B26" s="17">
        <v>900</v>
      </c>
      <c r="C26" s="12">
        <v>400</v>
      </c>
      <c r="D26" s="20">
        <v>500</v>
      </c>
      <c r="E26" s="43" t="s">
        <v>39</v>
      </c>
      <c r="F26" s="45" t="s">
        <v>66</v>
      </c>
    </row>
    <row r="27" spans="1:10" s="2" customFormat="1" ht="53" customHeight="1">
      <c r="A27" s="14" t="s">
        <v>21</v>
      </c>
      <c r="B27" s="17">
        <v>1000</v>
      </c>
      <c r="C27" s="18">
        <v>1000</v>
      </c>
      <c r="D27" s="21">
        <v>0</v>
      </c>
      <c r="E27" s="43" t="s">
        <v>40</v>
      </c>
      <c r="F27" s="45" t="s">
        <v>67</v>
      </c>
    </row>
    <row r="28" spans="1:10" s="2" customFormat="1" ht="51" customHeight="1">
      <c r="A28" s="14" t="s">
        <v>22</v>
      </c>
      <c r="B28" s="17">
        <v>1000</v>
      </c>
      <c r="C28" s="18">
        <v>1000</v>
      </c>
      <c r="D28" s="21">
        <v>0</v>
      </c>
      <c r="E28" s="43" t="s">
        <v>40</v>
      </c>
      <c r="F28" s="45" t="s">
        <v>67</v>
      </c>
    </row>
    <row r="29" spans="1:10" ht="61" customHeight="1">
      <c r="A29" s="14" t="s">
        <v>13</v>
      </c>
      <c r="B29" s="17">
        <v>800</v>
      </c>
      <c r="C29" s="12">
        <v>300</v>
      </c>
      <c r="D29" s="20">
        <v>500</v>
      </c>
      <c r="E29" s="43" t="s">
        <v>41</v>
      </c>
      <c r="F29" s="45" t="s">
        <v>66</v>
      </c>
    </row>
    <row r="30" spans="1:10" ht="22" customHeight="1">
      <c r="A30" s="11"/>
      <c r="B30" s="12"/>
      <c r="C30" s="12"/>
      <c r="D30" s="20"/>
      <c r="E30" s="23"/>
      <c r="F30" s="23"/>
    </row>
    <row r="31" spans="1:10" s="2" customFormat="1" ht="22" customHeight="1">
      <c r="A31" s="60" t="s">
        <v>20</v>
      </c>
      <c r="B31" s="61">
        <v>1000</v>
      </c>
      <c r="C31" s="61">
        <v>1000</v>
      </c>
      <c r="D31" s="62">
        <v>0</v>
      </c>
      <c r="E31" s="63"/>
      <c r="F31" s="22"/>
    </row>
    <row r="32" spans="1:10" s="2" customFormat="1" ht="53" customHeight="1">
      <c r="A32" s="14" t="s">
        <v>42</v>
      </c>
      <c r="B32" s="17">
        <v>500</v>
      </c>
      <c r="C32" s="18">
        <v>500</v>
      </c>
      <c r="D32" s="21">
        <v>0</v>
      </c>
      <c r="E32" s="43" t="s">
        <v>44</v>
      </c>
      <c r="F32" s="45" t="s">
        <v>68</v>
      </c>
    </row>
    <row r="33" spans="1:6" s="2" customFormat="1" ht="54" customHeight="1">
      <c r="A33" s="14" t="s">
        <v>43</v>
      </c>
      <c r="B33" s="17">
        <v>500</v>
      </c>
      <c r="C33" s="18">
        <v>500</v>
      </c>
      <c r="D33" s="21">
        <v>0</v>
      </c>
      <c r="E33" s="43" t="s">
        <v>45</v>
      </c>
      <c r="F33" s="45" t="s">
        <v>68</v>
      </c>
    </row>
    <row r="34" spans="1:6" s="2" customFormat="1" ht="25" customHeight="1">
      <c r="A34" s="14"/>
      <c r="B34" s="17"/>
      <c r="C34" s="18"/>
      <c r="D34" s="21"/>
      <c r="E34" s="43"/>
      <c r="F34" s="45"/>
    </row>
    <row r="35" spans="1:6" ht="39" customHeight="1">
      <c r="A35" s="27" t="s">
        <v>74</v>
      </c>
      <c r="B35" s="28">
        <v>500</v>
      </c>
      <c r="C35" s="58"/>
      <c r="D35" s="31"/>
      <c r="E35" s="59"/>
      <c r="F35" s="23"/>
    </row>
    <row r="36" spans="1:6" ht="28" customHeight="1">
      <c r="A36" s="67" t="s">
        <v>75</v>
      </c>
      <c r="B36" s="68">
        <v>500</v>
      </c>
      <c r="C36" s="64"/>
      <c r="D36" s="65"/>
      <c r="E36" s="66" t="s">
        <v>46</v>
      </c>
      <c r="F36" s="23"/>
    </row>
    <row r="37" spans="1:6" ht="22" customHeight="1">
      <c r="A37" s="39" t="s">
        <v>7</v>
      </c>
      <c r="B37" s="40">
        <f>SUM(B9+B14+B20+B25+B31+B36)</f>
        <v>10500</v>
      </c>
      <c r="C37" s="40">
        <f>SUM(C9+C14+C20+C25+C31)</f>
        <v>8750</v>
      </c>
      <c r="D37" s="41">
        <f>SUM(D9+D14+D20+D25+D31)</f>
        <v>1250</v>
      </c>
      <c r="E37" s="42"/>
      <c r="F37" s="23"/>
    </row>
    <row r="38" spans="1:6" ht="22" customHeight="1">
      <c r="E38" s="23"/>
      <c r="F38" s="23"/>
    </row>
    <row r="39" spans="1:6">
      <c r="A39" s="8"/>
      <c r="B39" s="7"/>
      <c r="C39" s="7"/>
      <c r="D39" s="10"/>
      <c r="E39" s="19"/>
      <c r="F39" s="1"/>
    </row>
    <row r="40" spans="1:6">
      <c r="A40" s="2"/>
      <c r="E40" s="1"/>
      <c r="F40" s="1"/>
    </row>
    <row r="41" spans="1:6">
      <c r="A41" s="47" t="s">
        <v>27</v>
      </c>
      <c r="B41" s="33">
        <f>C37</f>
        <v>8750</v>
      </c>
      <c r="C41" s="16"/>
      <c r="E41" s="1"/>
      <c r="F41" s="1"/>
    </row>
    <row r="42" spans="1:6" s="2" customFormat="1">
      <c r="A42" s="47" t="s">
        <v>28</v>
      </c>
      <c r="B42" s="33">
        <f>C37/12</f>
        <v>729.16666666666663</v>
      </c>
      <c r="C42" s="16"/>
    </row>
    <row r="43" spans="1:6" s="2" customFormat="1">
      <c r="A43" s="47" t="s">
        <v>29</v>
      </c>
      <c r="B43" s="33">
        <f>C37/365</f>
        <v>23.972602739726028</v>
      </c>
      <c r="C43" s="16"/>
    </row>
    <row r="44" spans="1:6" s="2" customFormat="1">
      <c r="A44" s="47" t="s">
        <v>30</v>
      </c>
      <c r="B44" s="33">
        <f>C37/8766</f>
        <v>0.99817476614191192</v>
      </c>
      <c r="C44" s="16"/>
    </row>
    <row r="45" spans="1:6" s="2" customFormat="1">
      <c r="A45" s="47" t="s">
        <v>31</v>
      </c>
      <c r="B45" s="33">
        <f>C37/2087</f>
        <v>4.1926209870627691</v>
      </c>
      <c r="C45" s="16"/>
    </row>
    <row r="46" spans="1:6" s="2" customFormat="1">
      <c r="A46" s="15"/>
      <c r="B46" s="16"/>
      <c r="C46" s="16"/>
    </row>
    <row r="47" spans="1:6" s="2" customFormat="1">
      <c r="A47" s="48" t="s">
        <v>55</v>
      </c>
      <c r="B47" s="49">
        <f>B37</f>
        <v>10500</v>
      </c>
    </row>
    <row r="48" spans="1:6">
      <c r="A48" s="50" t="s">
        <v>60</v>
      </c>
      <c r="B48" s="51">
        <f>B37/200</f>
        <v>52.5</v>
      </c>
      <c r="C48"/>
    </row>
    <row r="49" spans="1:10">
      <c r="A49" s="50" t="s">
        <v>58</v>
      </c>
      <c r="B49" s="52">
        <f>J15+J17-B47</f>
        <v>19500</v>
      </c>
      <c r="C49"/>
    </row>
    <row r="50" spans="1:10">
      <c r="A50" s="53" t="s">
        <v>59</v>
      </c>
      <c r="B50" s="54">
        <f>J15+B47</f>
        <v>30500</v>
      </c>
    </row>
    <row r="51" spans="1:10">
      <c r="A51" s="55" t="s">
        <v>61</v>
      </c>
      <c r="B51" s="56">
        <f>B50/J16</f>
        <v>152.5</v>
      </c>
    </row>
    <row r="58" spans="1:10" s="6" customFormat="1" ht="14">
      <c r="A58" s="9"/>
      <c r="D58"/>
      <c r="E58"/>
      <c r="F58"/>
      <c r="G58"/>
      <c r="H58"/>
      <c r="I58"/>
      <c r="J58"/>
    </row>
  </sheetData>
  <mergeCells count="1">
    <mergeCell ref="B3:C3"/>
  </mergeCells>
  <pageMargins left="0.75" right="0.75" top="1" bottom="1" header="0.5" footer="0.5"/>
  <headerFooter alignWithMargins="0"/>
  <extLst>
    <ext xmlns:mx="http://schemas.microsoft.com/office/mac/excel/2008/main" uri="{64002731-A6B0-56B0-2670-7721B7C09600}">
      <mx:PLV Mode="0" OnePage="0" WScale="10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Budgeting Assignment #1</vt:lpstr>
      <vt:lpstr>Budgeting Assignment #2</vt:lpstr>
    </vt:vector>
  </TitlesOfParts>
  <Company>Pharmacology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mmskemp</dc:creator>
  <cp:lastModifiedBy>admin</cp:lastModifiedBy>
  <cp:lastPrinted>2016-03-07T15:44:04Z</cp:lastPrinted>
  <dcterms:created xsi:type="dcterms:W3CDTF">2006-01-25T19:16:47Z</dcterms:created>
  <dcterms:modified xsi:type="dcterms:W3CDTF">2016-12-09T00:39:45Z</dcterms:modified>
</cp:coreProperties>
</file>